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besnard\Desktop\"/>
    </mc:Choice>
  </mc:AlternateContent>
  <xr:revisionPtr revIDLastSave="0" documentId="13_ncr:1_{F67AF88E-5816-4B06-8B70-3F7B69585756}" xr6:coauthVersionLast="47" xr6:coauthVersionMax="47" xr10:uidLastSave="{00000000-0000-0000-0000-000000000000}"/>
  <bookViews>
    <workbookView xWindow="-120" yWindow="-120" windowWidth="29040" windowHeight="15720" xr2:uid="{834A8EDB-B543-4152-B97C-9167097298B1}"/>
  </bookViews>
  <sheets>
    <sheet name="Fournisseurs" sheetId="7" r:id="rId1"/>
    <sheet name="BUDGET GAZ" sheetId="2" r:id="rId2"/>
    <sheet name="Budget ELECTRICITE" sheetId="3" r:id="rId3"/>
    <sheet name="Clauses du contrat" sheetId="4" r:id="rId4"/>
    <sheet name="Services" sheetId="5" r:id="rId5"/>
    <sheet name="Scorin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6" i="3" l="1"/>
  <c r="AE6" i="3"/>
  <c r="AI6" i="3"/>
  <c r="AH6" i="3"/>
  <c r="AB5" i="2"/>
  <c r="AA5" i="2"/>
  <c r="AE5" i="2"/>
  <c r="AD5" i="2"/>
  <c r="X5" i="2"/>
  <c r="B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tc={1358553B-8EBA-4D3E-9821-4E536EAAFB30}</author>
  </authors>
  <commentList>
    <comment ref="U4" authorId="0" shapeId="0" xr:uid="{1358553B-8EBA-4D3E-9821-4E536EAAFB3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Calculateur GO : https://dub01.online.tableau.com/#/site/dyneffgazelec/views/OUTILGaz-CalculateurGO/Gaz-CalculateurGO?:iid=1</t>
      </text>
    </comment>
  </commentList>
</comments>
</file>

<file path=xl/sharedStrings.xml><?xml version="1.0" encoding="utf-8"?>
<sst xmlns="http://schemas.openxmlformats.org/spreadsheetml/2006/main" count="165" uniqueCount="110">
  <si>
    <t>CEE</t>
  </si>
  <si>
    <t>CPB</t>
  </si>
  <si>
    <t>Données Techniques &amp; Commerciales</t>
  </si>
  <si>
    <t>Part Variable</t>
  </si>
  <si>
    <t>Part Fixe</t>
  </si>
  <si>
    <t xml:space="preserve">Taxes </t>
  </si>
  <si>
    <t>Budget Annuel</t>
  </si>
  <si>
    <t>PCE</t>
  </si>
  <si>
    <t>SIRET</t>
  </si>
  <si>
    <t>Code Postal</t>
  </si>
  <si>
    <t>Ville</t>
  </si>
  <si>
    <t>Profil</t>
  </si>
  <si>
    <t>Début de fourniture</t>
  </si>
  <si>
    <t>Fin de fourniture</t>
  </si>
  <si>
    <t>Prix Molécule</t>
  </si>
  <si>
    <t>Garanties d'Origine</t>
  </si>
  <si>
    <t>ARTD</t>
  </si>
  <si>
    <t>ATRT</t>
  </si>
  <si>
    <t>TVA 20%</t>
  </si>
  <si>
    <t>HTVA</t>
  </si>
  <si>
    <t>TTC</t>
  </si>
  <si>
    <t>Prix au MWh</t>
  </si>
  <si>
    <t>%</t>
  </si>
  <si>
    <t>Variable</t>
  </si>
  <si>
    <t>Fixe</t>
  </si>
  <si>
    <t>TDN</t>
  </si>
  <si>
    <t>€</t>
  </si>
  <si>
    <t>Accise</t>
  </si>
  <si>
    <t xml:space="preserve">CTA </t>
  </si>
  <si>
    <t>Prix Hors Toutes Taxes</t>
  </si>
  <si>
    <t>Somme des parts Variables €/MWh</t>
  </si>
  <si>
    <t>Somme des parts Fixes
€/an</t>
  </si>
  <si>
    <t>…/…</t>
  </si>
  <si>
    <t>Fournisseur</t>
  </si>
  <si>
    <t>ETS2</t>
  </si>
  <si>
    <t>Transport</t>
  </si>
  <si>
    <t>Numéro
de Site</t>
  </si>
  <si>
    <t>CAR (MWh)</t>
  </si>
  <si>
    <r>
      <t xml:space="preserve">Tarif de </t>
    </r>
    <r>
      <rPr>
        <sz val="10"/>
        <rFont val="Century Gothic"/>
        <family val="2"/>
      </rPr>
      <t>Distribution</t>
    </r>
  </si>
  <si>
    <r>
      <t xml:space="preserve">Nature du prix 
</t>
    </r>
    <r>
      <rPr>
        <i/>
        <sz val="10"/>
        <rFont val="Century Gothic"/>
        <family val="2"/>
      </rPr>
      <t>fixe, variable, dynamique</t>
    </r>
  </si>
  <si>
    <t>Energie</t>
  </si>
  <si>
    <t>Gaz</t>
  </si>
  <si>
    <t>Electricité</t>
  </si>
  <si>
    <t>PRM</t>
  </si>
  <si>
    <t>TURPE</t>
  </si>
  <si>
    <t>SEGMENT</t>
  </si>
  <si>
    <t>Base</t>
  </si>
  <si>
    <t>HP</t>
  </si>
  <si>
    <t>HC</t>
  </si>
  <si>
    <t>HPH</t>
  </si>
  <si>
    <t>HCH</t>
  </si>
  <si>
    <t>Pointe</t>
  </si>
  <si>
    <r>
      <t xml:space="preserve">Prix Electron au MWh
                                       </t>
    </r>
    <r>
      <rPr>
        <i/>
        <sz val="9"/>
        <rFont val="Century Gothic"/>
        <family val="2"/>
      </rPr>
      <t>si HP/HC saisonnlaisées</t>
    </r>
  </si>
  <si>
    <t>Puissance souscrite kVA</t>
  </si>
  <si>
    <t>Capacité</t>
  </si>
  <si>
    <t>Consom
mation (MWh)</t>
  </si>
  <si>
    <t>TOTAUX</t>
  </si>
  <si>
    <t>Fournisseur A</t>
  </si>
  <si>
    <t>Fournisseur B</t>
  </si>
  <si>
    <t>Fournisseur C</t>
  </si>
  <si>
    <t>Molécule/électron (sauf si prix fixe)</t>
  </si>
  <si>
    <t xml:space="preserve">GO </t>
  </si>
  <si>
    <t>Conditions de résiliation</t>
  </si>
  <si>
    <t>Flexibilité (tolérance, modulation)</t>
  </si>
  <si>
    <t>Clauses contractuelles</t>
  </si>
  <si>
    <t>Indexation (formules détaillées)</t>
  </si>
  <si>
    <t>Commentaires</t>
  </si>
  <si>
    <t>Le prix doit être déterminée AVANT la période de consommation ; noter la fréquence de révision</t>
  </si>
  <si>
    <t>Important en cas de reconduction tacite</t>
  </si>
  <si>
    <t>Noter le pourcentage du prix appliqué</t>
  </si>
  <si>
    <t>Pénalités : Montant</t>
  </si>
  <si>
    <t>Pénalités : Quantité</t>
  </si>
  <si>
    <t>Préavis avant l'échéance</t>
  </si>
  <si>
    <t>Engagements de volume (oui/non)</t>
  </si>
  <si>
    <t>Peut amener un gain sur le prix (et intéressant si vos concommations sont réuglières d'une année sur l'autre)</t>
  </si>
  <si>
    <t>Rejetter les clauses de révision à la discrétion du fournisseur (sans formule de révision ou avec un plafond déraisonnable/trop élevé)</t>
  </si>
  <si>
    <t xml:space="preserve">Durée </t>
  </si>
  <si>
    <t>Harmoniser les durées proposées (amléiore la comparabilité des offres)</t>
  </si>
  <si>
    <t>Garantie financière</t>
  </si>
  <si>
    <t>Dépôt de Garantie</t>
  </si>
  <si>
    <t>Caution solidaire</t>
  </si>
  <si>
    <t>Garantie bancaire</t>
  </si>
  <si>
    <t>Noter la quantité surl laquelle sont calculées les pénalités</t>
  </si>
  <si>
    <t xml:space="preserve">A partir de quelle déviation de vos consommations devez-vous informer votre fournisseur… quel impact (économiqe notammnent) ?  ET/OU : Pouvez-vous intégrer/sortir des nouveaux sites au contrat et pour quel volume ? </t>
  </si>
  <si>
    <t>Permet au fournisseur de sécuriser son crédit-Client et ainsi de ne pas mettre ce risque dans le prix de la molécule</t>
  </si>
  <si>
    <t>Portail client</t>
  </si>
  <si>
    <t>Facturation multi‑sites</t>
  </si>
  <si>
    <t>Accompagnement marché</t>
  </si>
  <si>
    <t>Services</t>
  </si>
  <si>
    <t>Accès à votre conseiller par téléphone</t>
  </si>
  <si>
    <t>Reporting (fréquence, détails)</t>
  </si>
  <si>
    <t>Critère</t>
  </si>
  <si>
    <t>Pondération</t>
  </si>
  <si>
    <t>Prix</t>
  </si>
  <si>
    <t>Score final</t>
  </si>
  <si>
    <t>Qualité du conseil (Fiabilité, ouverture…)</t>
  </si>
  <si>
    <t>Modalités de facturation</t>
  </si>
  <si>
    <t>Modalités de paiement</t>
  </si>
  <si>
    <t>Critères</t>
  </si>
  <si>
    <t>Offre Fournisseur A</t>
  </si>
  <si>
    <t>Offre Fournisseur B</t>
  </si>
  <si>
    <t>Offre Fournisseur C</t>
  </si>
  <si>
    <t>Nom du fournisseur</t>
  </si>
  <si>
    <t>Type d’offre (fixe/indexée/dynamique)</t>
  </si>
  <si>
    <t>Durée du contrat</t>
  </si>
  <si>
    <t>Date de validité de l’offre</t>
  </si>
  <si>
    <t>Années d’expérience</t>
  </si>
  <si>
    <t>Interlocuteur dédié
(nom prénom)</t>
  </si>
  <si>
    <t>Coordonnées</t>
  </si>
  <si>
    <t>Energie(s)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</si>
</sst>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00000000000000"/>
    <numFmt numFmtId="165" formatCode="#,##0.000"/>
    <numFmt numFmtId="166" formatCode="_-* #,##0.00\ [$€-40C]_-;\-* #,##0.00\ [$€-40C]_-;_-* &quot;-&quot;??\ [$€-40C]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color rgb="FFFFFFFF"/>
      <name val="Century Gothic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1"/>
      <color rgb="FFFFFFFF"/>
      <name val="Century Gothic"/>
      <family val="2"/>
    </font>
    <font>
      <sz val="10"/>
      <color rgb="FF000000"/>
      <name val="Century Gothic"/>
      <family val="2"/>
    </font>
    <font>
      <b/>
      <i/>
      <sz val="10"/>
      <name val="Century Gothic"/>
      <family val="2"/>
    </font>
    <font>
      <sz val="10"/>
      <color theme="1"/>
      <name val="Calibri"/>
      <family val="2"/>
    </font>
    <font>
      <b/>
      <sz val="10"/>
      <color rgb="FF000000"/>
      <name val="Century Gothic"/>
      <family val="2"/>
    </font>
    <font>
      <sz val="10"/>
      <name val="Century Gothic"/>
      <family val="2"/>
    </font>
    <font>
      <i/>
      <sz val="10"/>
      <name val="Century Gothic"/>
      <family val="2"/>
    </font>
    <font>
      <i/>
      <sz val="9"/>
      <name val="Century Gothic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7">
    <fill>
      <patternFill patternType="none"/>
    </fill>
    <fill>
      <patternFill patternType="gray125"/>
    </fill>
    <fill>
      <patternFill patternType="solid">
        <fgColor rgb="FF8FA2CF"/>
        <bgColor rgb="FF000000"/>
      </patternFill>
    </fill>
    <fill>
      <patternFill patternType="solid">
        <fgColor rgb="FFBFD7EC"/>
        <bgColor rgb="FF000000"/>
      </patternFill>
    </fill>
    <fill>
      <patternFill patternType="solid">
        <fgColor rgb="FF7EB3E7"/>
        <bgColor rgb="FF000000"/>
      </patternFill>
    </fill>
    <fill>
      <patternFill patternType="solid">
        <fgColor rgb="FFB1BBCB"/>
        <bgColor rgb="FF000000"/>
      </patternFill>
    </fill>
    <fill>
      <patternFill patternType="solid">
        <fgColor rgb="FF0E71B4"/>
        <bgColor rgb="FF000000"/>
      </patternFill>
    </fill>
    <fill>
      <patternFill patternType="solid">
        <fgColor rgb="FFB5C0DF"/>
        <bgColor rgb="FF000000"/>
      </patternFill>
    </fill>
    <fill>
      <patternFill patternType="solid">
        <fgColor rgb="FFA9CCEF"/>
        <bgColor rgb="FF000000"/>
      </patternFill>
    </fill>
    <fill>
      <patternFill patternType="solid">
        <fgColor rgb="FFCBD1DC"/>
        <bgColor rgb="FF000000"/>
      </patternFill>
    </fill>
    <fill>
      <patternFill patternType="solid">
        <fgColor rgb="FFDEEBF5"/>
        <bgColor rgb="FF000000"/>
      </patternFill>
    </fill>
    <fill>
      <patternFill patternType="solid">
        <fgColor rgb="FFDAE0E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EF5F0"/>
        <bgColor rgb="FF000000"/>
      </patternFill>
    </fill>
    <fill>
      <patternFill patternType="solid">
        <fgColor rgb="FFF6C9B0"/>
        <bgColor rgb="FF000000"/>
      </patternFill>
    </fill>
    <fill>
      <patternFill patternType="solid">
        <fgColor rgb="FFFA9500"/>
        <bgColor rgb="FF000000"/>
      </patternFill>
    </fill>
    <fill>
      <patternFill patternType="solid">
        <fgColor rgb="FFFFB64B"/>
        <bgColor rgb="FF000000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3" tint="0.89999084444715716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9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6" fillId="12" borderId="0" xfId="0" applyFont="1" applyFill="1"/>
    <xf numFmtId="0" fontId="4" fillId="12" borderId="0" xfId="0" applyFont="1" applyFill="1"/>
    <xf numFmtId="0" fontId="0" fillId="12" borderId="0" xfId="0" applyFill="1"/>
    <xf numFmtId="0" fontId="9" fillId="4" borderId="8" xfId="0" applyFont="1" applyFill="1" applyBorder="1" applyAlignment="1">
      <alignment horizontal="center" vertical="center" wrapText="1"/>
    </xf>
    <xf numFmtId="0" fontId="11" fillId="11" borderId="15" xfId="0" applyFont="1" applyFill="1" applyBorder="1" applyAlignment="1" applyProtection="1">
      <alignment horizontal="center"/>
      <protection locked="0"/>
    </xf>
    <xf numFmtId="164" fontId="11" fillId="11" borderId="15" xfId="0" applyNumberFormat="1" applyFont="1" applyFill="1" applyBorder="1" applyAlignment="1" applyProtection="1">
      <alignment horizontal="center"/>
      <protection locked="0"/>
    </xf>
    <xf numFmtId="49" fontId="11" fillId="11" borderId="15" xfId="0" applyNumberFormat="1" applyFont="1" applyFill="1" applyBorder="1" applyAlignment="1" applyProtection="1">
      <alignment horizontal="center"/>
      <protection locked="0"/>
    </xf>
    <xf numFmtId="165" fontId="11" fillId="11" borderId="15" xfId="0" applyNumberFormat="1" applyFont="1" applyFill="1" applyBorder="1" applyAlignment="1" applyProtection="1">
      <alignment horizontal="right"/>
      <protection locked="0"/>
    </xf>
    <xf numFmtId="14" fontId="11" fillId="11" borderId="15" xfId="0" applyNumberFormat="1" applyFont="1" applyFill="1" applyBorder="1" applyAlignment="1" applyProtection="1">
      <alignment horizontal="center"/>
      <protection locked="0"/>
    </xf>
    <xf numFmtId="166" fontId="11" fillId="10" borderId="15" xfId="0" applyNumberFormat="1" applyFont="1" applyFill="1" applyBorder="1" applyProtection="1">
      <protection locked="0"/>
    </xf>
    <xf numFmtId="166" fontId="11" fillId="13" borderId="15" xfId="0" applyNumberFormat="1" applyFont="1" applyFill="1" applyBorder="1"/>
    <xf numFmtId="166" fontId="11" fillId="14" borderId="15" xfId="0" applyNumberFormat="1" applyFont="1" applyFill="1" applyBorder="1"/>
    <xf numFmtId="166" fontId="11" fillId="15" borderId="15" xfId="0" applyNumberFormat="1" applyFont="1" applyFill="1" applyBorder="1"/>
    <xf numFmtId="0" fontId="11" fillId="12" borderId="0" xfId="0" applyFont="1" applyFill="1"/>
    <xf numFmtId="44" fontId="12" fillId="15" borderId="15" xfId="1" applyFont="1" applyFill="1" applyBorder="1" applyProtection="1"/>
    <xf numFmtId="0" fontId="13" fillId="0" borderId="0" xfId="0" applyFont="1" applyProtection="1">
      <protection locked="0"/>
    </xf>
    <xf numFmtId="0" fontId="11" fillId="11" borderId="0" xfId="0" applyFont="1" applyFill="1" applyAlignment="1" applyProtection="1">
      <alignment horizontal="center"/>
      <protection locked="0"/>
    </xf>
    <xf numFmtId="49" fontId="11" fillId="11" borderId="0" xfId="0" applyNumberFormat="1" applyFont="1" applyFill="1" applyAlignment="1" applyProtection="1">
      <alignment horizontal="center"/>
      <protection locked="0"/>
    </xf>
    <xf numFmtId="164" fontId="11" fillId="11" borderId="0" xfId="0" applyNumberFormat="1" applyFont="1" applyFill="1" applyAlignment="1" applyProtection="1">
      <alignment horizontal="center"/>
      <protection locked="0"/>
    </xf>
    <xf numFmtId="165" fontId="11" fillId="11" borderId="0" xfId="0" applyNumberFormat="1" applyFont="1" applyFill="1" applyAlignment="1" applyProtection="1">
      <alignment horizontal="right"/>
      <protection locked="0"/>
    </xf>
    <xf numFmtId="14" fontId="11" fillId="11" borderId="0" xfId="0" applyNumberFormat="1" applyFont="1" applyFill="1" applyAlignment="1" applyProtection="1">
      <alignment horizontal="center"/>
      <protection locked="0"/>
    </xf>
    <xf numFmtId="166" fontId="11" fillId="10" borderId="0" xfId="0" applyNumberFormat="1" applyFont="1" applyFill="1" applyProtection="1">
      <protection locked="0"/>
    </xf>
    <xf numFmtId="166" fontId="11" fillId="13" borderId="0" xfId="0" applyNumberFormat="1" applyFont="1" applyFill="1"/>
    <xf numFmtId="166" fontId="11" fillId="14" borderId="0" xfId="0" applyNumberFormat="1" applyFont="1" applyFill="1"/>
    <xf numFmtId="166" fontId="11" fillId="15" borderId="0" xfId="0" applyNumberFormat="1" applyFont="1" applyFill="1"/>
    <xf numFmtId="44" fontId="12" fillId="15" borderId="0" xfId="1" applyFont="1" applyFill="1" applyBorder="1" applyProtection="1"/>
    <xf numFmtId="0" fontId="11" fillId="11" borderId="16" xfId="0" applyFont="1" applyFill="1" applyBorder="1" applyAlignment="1" applyProtection="1">
      <alignment horizontal="center"/>
      <protection locked="0"/>
    </xf>
    <xf numFmtId="49" fontId="11" fillId="11" borderId="16" xfId="0" applyNumberFormat="1" applyFont="1" applyFill="1" applyBorder="1" applyAlignment="1" applyProtection="1">
      <alignment horizontal="center"/>
      <protection locked="0"/>
    </xf>
    <xf numFmtId="164" fontId="11" fillId="11" borderId="16" xfId="0" applyNumberFormat="1" applyFont="1" applyFill="1" applyBorder="1" applyAlignment="1" applyProtection="1">
      <alignment horizontal="center"/>
      <protection locked="0"/>
    </xf>
    <xf numFmtId="165" fontId="11" fillId="11" borderId="16" xfId="0" applyNumberFormat="1" applyFont="1" applyFill="1" applyBorder="1" applyAlignment="1" applyProtection="1">
      <alignment horizontal="right"/>
      <protection locked="0"/>
    </xf>
    <xf numFmtId="14" fontId="11" fillId="11" borderId="16" xfId="0" applyNumberFormat="1" applyFont="1" applyFill="1" applyBorder="1" applyAlignment="1" applyProtection="1">
      <alignment horizontal="center"/>
      <protection locked="0"/>
    </xf>
    <xf numFmtId="166" fontId="11" fillId="10" borderId="16" xfId="0" applyNumberFormat="1" applyFont="1" applyFill="1" applyBorder="1" applyProtection="1">
      <protection locked="0"/>
    </xf>
    <xf numFmtId="166" fontId="11" fillId="13" borderId="16" xfId="0" applyNumberFormat="1" applyFont="1" applyFill="1" applyBorder="1"/>
    <xf numFmtId="166" fontId="11" fillId="14" borderId="16" xfId="0" applyNumberFormat="1" applyFont="1" applyFill="1" applyBorder="1"/>
    <xf numFmtId="166" fontId="11" fillId="15" borderId="16" xfId="0" applyNumberFormat="1" applyFont="1" applyFill="1" applyBorder="1"/>
    <xf numFmtId="44" fontId="12" fillId="15" borderId="16" xfId="1" applyFont="1" applyFill="1" applyBorder="1" applyProtection="1"/>
    <xf numFmtId="166" fontId="14" fillId="15" borderId="15" xfId="0" applyNumberFormat="1" applyFont="1" applyFill="1" applyBorder="1"/>
    <xf numFmtId="166" fontId="14" fillId="15" borderId="0" xfId="0" applyNumberFormat="1" applyFont="1" applyFill="1"/>
    <xf numFmtId="0" fontId="8" fillId="3" borderId="17" xfId="0" applyFont="1" applyFill="1" applyBorder="1" applyAlignment="1">
      <alignment horizontal="center" vertical="center" wrapText="1"/>
    </xf>
    <xf numFmtId="0" fontId="8" fillId="16" borderId="11" xfId="0" applyFont="1" applyFill="1" applyBorder="1" applyAlignment="1">
      <alignment horizontal="center" vertical="center" wrapText="1"/>
    </xf>
    <xf numFmtId="0" fontId="8" fillId="16" borderId="12" xfId="0" applyFont="1" applyFill="1" applyBorder="1" applyAlignment="1">
      <alignment horizontal="center" vertical="center" wrapText="1"/>
    </xf>
    <xf numFmtId="0" fontId="11" fillId="17" borderId="15" xfId="0" applyFont="1" applyFill="1" applyBorder="1" applyAlignment="1" applyProtection="1">
      <alignment horizontal="center"/>
      <protection locked="0"/>
    </xf>
    <xf numFmtId="164" fontId="11" fillId="17" borderId="15" xfId="0" applyNumberFormat="1" applyFont="1" applyFill="1" applyBorder="1" applyAlignment="1" applyProtection="1">
      <alignment horizontal="center"/>
      <protection locked="0"/>
    </xf>
    <xf numFmtId="49" fontId="11" fillId="17" borderId="15" xfId="0" applyNumberFormat="1" applyFont="1" applyFill="1" applyBorder="1" applyAlignment="1" applyProtection="1">
      <alignment horizontal="center"/>
      <protection locked="0"/>
    </xf>
    <xf numFmtId="165" fontId="11" fillId="17" borderId="15" xfId="0" applyNumberFormat="1" applyFont="1" applyFill="1" applyBorder="1" applyAlignment="1" applyProtection="1">
      <alignment horizontal="right"/>
      <protection locked="0"/>
    </xf>
    <xf numFmtId="14" fontId="11" fillId="17" borderId="15" xfId="0" applyNumberFormat="1" applyFont="1" applyFill="1" applyBorder="1" applyAlignment="1" applyProtection="1">
      <alignment horizontal="center"/>
      <protection locked="0"/>
    </xf>
    <xf numFmtId="0" fontId="11" fillId="17" borderId="0" xfId="0" applyFont="1" applyFill="1" applyAlignment="1" applyProtection="1">
      <alignment horizontal="center"/>
      <protection locked="0"/>
    </xf>
    <xf numFmtId="49" fontId="11" fillId="17" borderId="0" xfId="0" applyNumberFormat="1" applyFont="1" applyFill="1" applyAlignment="1" applyProtection="1">
      <alignment horizontal="center"/>
      <protection locked="0"/>
    </xf>
    <xf numFmtId="164" fontId="11" fillId="17" borderId="0" xfId="0" applyNumberFormat="1" applyFont="1" applyFill="1" applyAlignment="1" applyProtection="1">
      <alignment horizontal="center"/>
      <protection locked="0"/>
    </xf>
    <xf numFmtId="165" fontId="11" fillId="17" borderId="0" xfId="0" applyNumberFormat="1" applyFont="1" applyFill="1" applyAlignment="1" applyProtection="1">
      <alignment horizontal="right"/>
      <protection locked="0"/>
    </xf>
    <xf numFmtId="14" fontId="11" fillId="17" borderId="0" xfId="0" applyNumberFormat="1" applyFont="1" applyFill="1" applyAlignment="1" applyProtection="1">
      <alignment horizontal="center"/>
      <protection locked="0"/>
    </xf>
    <xf numFmtId="0" fontId="11" fillId="17" borderId="16" xfId="0" applyFont="1" applyFill="1" applyBorder="1" applyAlignment="1" applyProtection="1">
      <alignment horizontal="center"/>
      <protection locked="0"/>
    </xf>
    <xf numFmtId="49" fontId="11" fillId="17" borderId="16" xfId="0" applyNumberFormat="1" applyFont="1" applyFill="1" applyBorder="1" applyAlignment="1" applyProtection="1">
      <alignment horizontal="center"/>
      <protection locked="0"/>
    </xf>
    <xf numFmtId="164" fontId="11" fillId="17" borderId="16" xfId="0" applyNumberFormat="1" applyFont="1" applyFill="1" applyBorder="1" applyAlignment="1" applyProtection="1">
      <alignment horizontal="center"/>
      <protection locked="0"/>
    </xf>
    <xf numFmtId="165" fontId="11" fillId="17" borderId="16" xfId="0" applyNumberFormat="1" applyFont="1" applyFill="1" applyBorder="1" applyAlignment="1" applyProtection="1">
      <alignment horizontal="right"/>
      <protection locked="0"/>
    </xf>
    <xf numFmtId="14" fontId="11" fillId="17" borderId="16" xfId="0" applyNumberFormat="1" applyFont="1" applyFill="1" applyBorder="1" applyAlignment="1" applyProtection="1">
      <alignment horizontal="center"/>
      <protection locked="0"/>
    </xf>
    <xf numFmtId="166" fontId="11" fillId="19" borderId="15" xfId="0" applyNumberFormat="1" applyFont="1" applyFill="1" applyBorder="1" applyProtection="1">
      <protection locked="0"/>
    </xf>
    <xf numFmtId="166" fontId="11" fillId="19" borderId="15" xfId="0" applyNumberFormat="1" applyFont="1" applyFill="1" applyBorder="1"/>
    <xf numFmtId="9" fontId="11" fillId="19" borderId="15" xfId="2" applyFont="1" applyFill="1" applyBorder="1" applyProtection="1">
      <protection locked="0"/>
    </xf>
    <xf numFmtId="166" fontId="11" fillId="19" borderId="15" xfId="0" applyNumberFormat="1" applyFont="1" applyFill="1" applyBorder="1" applyAlignment="1" applyProtection="1">
      <alignment horizontal="center"/>
      <protection locked="0"/>
    </xf>
    <xf numFmtId="166" fontId="11" fillId="19" borderId="0" xfId="0" applyNumberFormat="1" applyFont="1" applyFill="1" applyProtection="1">
      <protection locked="0"/>
    </xf>
    <xf numFmtId="166" fontId="11" fillId="19" borderId="0" xfId="0" applyNumberFormat="1" applyFont="1" applyFill="1"/>
    <xf numFmtId="9" fontId="11" fillId="19" borderId="0" xfId="2" applyFont="1" applyFill="1" applyBorder="1" applyProtection="1">
      <protection locked="0"/>
    </xf>
    <xf numFmtId="166" fontId="11" fillId="19" borderId="16" xfId="0" applyNumberFormat="1" applyFont="1" applyFill="1" applyBorder="1" applyProtection="1">
      <protection locked="0"/>
    </xf>
    <xf numFmtId="166" fontId="11" fillId="19" borderId="16" xfId="0" applyNumberFormat="1" applyFont="1" applyFill="1" applyBorder="1"/>
    <xf numFmtId="9" fontId="11" fillId="19" borderId="16" xfId="2" applyFont="1" applyFill="1" applyBorder="1" applyProtection="1">
      <protection locked="0"/>
    </xf>
    <xf numFmtId="0" fontId="8" fillId="20" borderId="17" xfId="0" applyFont="1" applyFill="1" applyBorder="1" applyAlignment="1">
      <alignment horizontal="center" vertical="center" wrapText="1"/>
    </xf>
    <xf numFmtId="0" fontId="8" fillId="20" borderId="12" xfId="0" applyFont="1" applyFill="1" applyBorder="1" applyAlignment="1">
      <alignment horizontal="center" vertical="center" wrapText="1"/>
    </xf>
    <xf numFmtId="0" fontId="8" fillId="20" borderId="12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 wrapText="1"/>
    </xf>
    <xf numFmtId="11" fontId="8" fillId="21" borderId="12" xfId="0" applyNumberFormat="1" applyFont="1" applyFill="1" applyBorder="1" applyAlignment="1">
      <alignment horizontal="center" vertical="center" wrapText="1"/>
    </xf>
    <xf numFmtId="0" fontId="8" fillId="21" borderId="0" xfId="0" applyFont="1" applyFill="1" applyAlignment="1">
      <alignment horizontal="center" vertical="center" wrapText="1"/>
    </xf>
    <xf numFmtId="166" fontId="11" fillId="24" borderId="15" xfId="0" applyNumberFormat="1" applyFont="1" applyFill="1" applyBorder="1"/>
    <xf numFmtId="166" fontId="11" fillId="24" borderId="0" xfId="0" applyNumberFormat="1" applyFont="1" applyFill="1"/>
    <xf numFmtId="166" fontId="11" fillId="24" borderId="16" xfId="0" applyNumberFormat="1" applyFont="1" applyFill="1" applyBorder="1"/>
    <xf numFmtId="166" fontId="14" fillId="24" borderId="15" xfId="0" applyNumberFormat="1" applyFont="1" applyFill="1" applyBorder="1"/>
    <xf numFmtId="166" fontId="14" fillId="24" borderId="0" xfId="0" applyNumberFormat="1" applyFont="1" applyFill="1"/>
    <xf numFmtId="1" fontId="11" fillId="17" borderId="15" xfId="0" applyNumberFormat="1" applyFont="1" applyFill="1" applyBorder="1" applyAlignment="1" applyProtection="1">
      <alignment horizontal="center"/>
      <protection locked="0"/>
    </xf>
    <xf numFmtId="0" fontId="0" fillId="12" borderId="1" xfId="0" applyFill="1" applyBorder="1"/>
    <xf numFmtId="0" fontId="0" fillId="12" borderId="2" xfId="0" applyFill="1" applyBorder="1"/>
    <xf numFmtId="0" fontId="2" fillId="12" borderId="0" xfId="0" applyFont="1" applyFill="1"/>
    <xf numFmtId="0" fontId="5" fillId="2" borderId="0" xfId="0" applyFont="1" applyFill="1" applyAlignment="1">
      <alignment vertical="center" wrapText="1"/>
    </xf>
    <xf numFmtId="0" fontId="0" fillId="12" borderId="20" xfId="0" applyFill="1" applyBorder="1" applyAlignment="1">
      <alignment wrapText="1"/>
    </xf>
    <xf numFmtId="0" fontId="0" fillId="12" borderId="20" xfId="0" applyFill="1" applyBorder="1"/>
    <xf numFmtId="0" fontId="0" fillId="12" borderId="22" xfId="0" applyFill="1" applyBorder="1"/>
    <xf numFmtId="0" fontId="0" fillId="12" borderId="24" xfId="0" applyFill="1" applyBorder="1"/>
    <xf numFmtId="0" fontId="0" fillId="26" borderId="26" xfId="0" applyFill="1" applyBorder="1" applyAlignment="1">
      <alignment wrapText="1"/>
    </xf>
    <xf numFmtId="0" fontId="0" fillId="12" borderId="26" xfId="0" applyFill="1" applyBorder="1" applyAlignment="1">
      <alignment horizontal="left" wrapText="1"/>
    </xf>
    <xf numFmtId="0" fontId="19" fillId="12" borderId="20" xfId="0" applyFont="1" applyFill="1" applyBorder="1" applyAlignment="1">
      <alignment vertical="center" wrapText="1"/>
    </xf>
    <xf numFmtId="0" fontId="19" fillId="26" borderId="22" xfId="0" applyFont="1" applyFill="1" applyBorder="1" applyAlignment="1">
      <alignment vertical="center" wrapText="1"/>
    </xf>
    <xf numFmtId="0" fontId="19" fillId="12" borderId="22" xfId="0" applyFont="1" applyFill="1" applyBorder="1" applyAlignment="1">
      <alignment vertical="center" wrapText="1"/>
    </xf>
    <xf numFmtId="0" fontId="19" fillId="26" borderId="24" xfId="0" applyFont="1" applyFill="1" applyBorder="1" applyAlignment="1">
      <alignment vertical="center" wrapText="1"/>
    </xf>
    <xf numFmtId="0" fontId="19" fillId="12" borderId="24" xfId="0" applyFont="1" applyFill="1" applyBorder="1" applyAlignment="1">
      <alignment vertical="center" wrapText="1"/>
    </xf>
    <xf numFmtId="0" fontId="18" fillId="12" borderId="27" xfId="0" applyFont="1" applyFill="1" applyBorder="1" applyAlignment="1">
      <alignment vertical="center" wrapText="1"/>
    </xf>
    <xf numFmtId="0" fontId="18" fillId="26" borderId="28" xfId="0" applyFont="1" applyFill="1" applyBorder="1" applyAlignment="1">
      <alignment vertical="center" wrapText="1"/>
    </xf>
    <xf numFmtId="0" fontId="18" fillId="12" borderId="28" xfId="0" applyFont="1" applyFill="1" applyBorder="1" applyAlignment="1">
      <alignment vertical="center" wrapText="1"/>
    </xf>
    <xf numFmtId="0" fontId="18" fillId="26" borderId="29" xfId="0" applyFont="1" applyFill="1" applyBorder="1" applyAlignment="1">
      <alignment vertical="center" wrapText="1"/>
    </xf>
    <xf numFmtId="0" fontId="18" fillId="12" borderId="29" xfId="0" applyFont="1" applyFill="1" applyBorder="1" applyAlignment="1">
      <alignment vertical="center" wrapText="1"/>
    </xf>
    <xf numFmtId="0" fontId="18" fillId="26" borderId="18" xfId="0" applyFont="1" applyFill="1" applyBorder="1" applyAlignment="1">
      <alignment vertical="center" wrapText="1"/>
    </xf>
    <xf numFmtId="0" fontId="0" fillId="12" borderId="18" xfId="0" applyFill="1" applyBorder="1"/>
    <xf numFmtId="0" fontId="0" fillId="26" borderId="18" xfId="0" applyFill="1" applyBorder="1"/>
    <xf numFmtId="0" fontId="19" fillId="0" borderId="30" xfId="0" applyFont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19" fillId="26" borderId="30" xfId="0" applyFont="1" applyFill="1" applyBorder="1" applyAlignment="1">
      <alignment vertical="center" wrapText="1"/>
    </xf>
    <xf numFmtId="0" fontId="18" fillId="26" borderId="30" xfId="0" applyFont="1" applyFill="1" applyBorder="1" applyAlignment="1">
      <alignment vertical="center" wrapText="1"/>
    </xf>
    <xf numFmtId="0" fontId="19" fillId="12" borderId="30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11" fontId="10" fillId="6" borderId="8" xfId="0" applyNumberFormat="1" applyFont="1" applyFill="1" applyBorder="1" applyAlignment="1">
      <alignment horizontal="center" vertical="center" wrapText="1"/>
    </xf>
    <xf numFmtId="11" fontId="10" fillId="6" borderId="12" xfId="0" applyNumberFormat="1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166" fontId="11" fillId="19" borderId="15" xfId="0" applyNumberFormat="1" applyFont="1" applyFill="1" applyBorder="1" applyAlignment="1" applyProtection="1">
      <alignment horizontal="center"/>
      <protection locked="0"/>
    </xf>
    <xf numFmtId="166" fontId="11" fillId="23" borderId="15" xfId="0" applyNumberFormat="1" applyFont="1" applyFill="1" applyBorder="1" applyAlignment="1">
      <alignment horizontal="center"/>
    </xf>
    <xf numFmtId="166" fontId="11" fillId="19" borderId="16" xfId="0" applyNumberFormat="1" applyFont="1" applyFill="1" applyBorder="1" applyAlignment="1" applyProtection="1">
      <alignment horizontal="center"/>
      <protection locked="0"/>
    </xf>
    <xf numFmtId="11" fontId="8" fillId="21" borderId="8" xfId="0" applyNumberFormat="1" applyFont="1" applyFill="1" applyBorder="1" applyAlignment="1">
      <alignment horizontal="center" vertical="center" wrapText="1"/>
    </xf>
    <xf numFmtId="11" fontId="8" fillId="21" borderId="12" xfId="0" applyNumberFormat="1" applyFont="1" applyFill="1" applyBorder="1" applyAlignment="1">
      <alignment horizontal="center" vertical="center" wrapText="1"/>
    </xf>
    <xf numFmtId="0" fontId="8" fillId="21" borderId="8" xfId="0" applyFont="1" applyFill="1" applyBorder="1" applyAlignment="1">
      <alignment horizontal="center" vertical="center" wrapText="1"/>
    </xf>
    <xf numFmtId="0" fontId="8" fillId="21" borderId="12" xfId="0" applyFont="1" applyFill="1" applyBorder="1" applyAlignment="1">
      <alignment horizontal="center" vertical="center" wrapText="1"/>
    </xf>
    <xf numFmtId="0" fontId="8" fillId="21" borderId="10" xfId="0" applyFont="1" applyFill="1" applyBorder="1" applyAlignment="1">
      <alignment horizontal="center" vertical="center" wrapText="1"/>
    </xf>
    <xf numFmtId="0" fontId="8" fillId="21" borderId="0" xfId="0" applyFont="1" applyFill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12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8" fillId="16" borderId="11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13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19" fillId="26" borderId="25" xfId="0" applyFont="1" applyFill="1" applyBorder="1" applyAlignment="1">
      <alignment horizontal="left" vertical="center" wrapText="1"/>
    </xf>
    <xf numFmtId="0" fontId="19" fillId="26" borderId="26" xfId="0" applyFont="1" applyFill="1" applyBorder="1" applyAlignment="1">
      <alignment horizontal="left" vertical="center" wrapText="1"/>
    </xf>
    <xf numFmtId="0" fontId="19" fillId="12" borderId="25" xfId="0" applyFont="1" applyFill="1" applyBorder="1" applyAlignment="1">
      <alignment horizontal="left" vertical="center" wrapText="1"/>
    </xf>
    <xf numFmtId="0" fontId="19" fillId="12" borderId="26" xfId="0" applyFont="1" applyFill="1" applyBorder="1" applyAlignment="1">
      <alignment horizontal="left" vertical="center" wrapText="1"/>
    </xf>
    <xf numFmtId="0" fontId="19" fillId="12" borderId="19" xfId="0" applyFont="1" applyFill="1" applyBorder="1" applyAlignment="1">
      <alignment horizontal="left" vertical="center" wrapText="1"/>
    </xf>
    <xf numFmtId="0" fontId="19" fillId="12" borderId="21" xfId="0" applyFont="1" applyFill="1" applyBorder="1" applyAlignment="1">
      <alignment horizontal="left" vertical="center" wrapText="1"/>
    </xf>
    <xf numFmtId="0" fontId="19" fillId="12" borderId="23" xfId="0" applyFont="1" applyFill="1" applyBorder="1" applyAlignment="1">
      <alignment horizontal="left" vertical="center" wrapText="1"/>
    </xf>
    <xf numFmtId="0" fontId="0" fillId="12" borderId="27" xfId="0" applyFill="1" applyBorder="1" applyAlignment="1">
      <alignment horizontal="left" vertical="center" wrapText="1"/>
    </xf>
    <xf numFmtId="0" fontId="0" fillId="12" borderId="28" xfId="0" applyFill="1" applyBorder="1" applyAlignment="1">
      <alignment horizontal="left" vertical="center" wrapText="1"/>
    </xf>
    <xf numFmtId="0" fontId="0" fillId="12" borderId="29" xfId="0" applyFill="1" applyBorder="1" applyAlignment="1">
      <alignment horizontal="left" vertical="center" wrapText="1"/>
    </xf>
    <xf numFmtId="0" fontId="0" fillId="26" borderId="22" xfId="0" applyFill="1" applyBorder="1" applyAlignment="1">
      <alignment horizontal="left" vertical="center" wrapText="1"/>
    </xf>
    <xf numFmtId="0" fontId="0" fillId="26" borderId="24" xfId="0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9" fontId="11" fillId="10" borderId="15" xfId="2" applyFont="1" applyFill="1" applyBorder="1" applyProtection="1">
      <protection locked="0"/>
    </xf>
    <xf numFmtId="0" fontId="8" fillId="20" borderId="17" xfId="0" applyFont="1" applyFill="1" applyBorder="1" applyAlignment="1">
      <alignment horizontal="center" vertical="center" wrapText="1"/>
    </xf>
    <xf numFmtId="0" fontId="9" fillId="22" borderId="17" xfId="0" applyFont="1" applyFill="1" applyBorder="1" applyAlignment="1">
      <alignment horizontal="center" vertical="center" wrapText="1"/>
    </xf>
    <xf numFmtId="0" fontId="8" fillId="20" borderId="8" xfId="0" applyFont="1" applyFill="1" applyBorder="1" applyAlignment="1">
      <alignment horizontal="center" vertical="center" wrapText="1"/>
    </xf>
    <xf numFmtId="0" fontId="8" fillId="20" borderId="8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8" fillId="22" borderId="12" xfId="0" applyFont="1" applyFill="1" applyBorder="1" applyAlignment="1">
      <alignment horizontal="center" vertical="center" wrapText="1"/>
    </xf>
    <xf numFmtId="0" fontId="8" fillId="21" borderId="14" xfId="0" applyFont="1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FFCC99"/>
      <color rgb="FFFFB64B"/>
      <color rgb="FFFA9500"/>
      <color rgb="FFFFAC33"/>
      <color rgb="FFFFA219"/>
      <color rgb="FFFFB13F"/>
      <color rgb="FFFF9900"/>
      <color rgb="FFF6C9B0"/>
      <color rgb="FFF5C2A5"/>
      <color rgb="FFFE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152400</xdr:rowOff>
    </xdr:from>
    <xdr:to>
      <xdr:col>3</xdr:col>
      <xdr:colOff>544657</xdr:colOff>
      <xdr:row>0</xdr:row>
      <xdr:rowOff>1063873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2A8F4740-4ED1-41C1-9919-72371EC3EC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218" t="36108" r="29212" b="36099"/>
        <a:stretch/>
      </xdr:blipFill>
      <xdr:spPr>
        <a:xfrm>
          <a:off x="57150" y="152400"/>
          <a:ext cx="2906857" cy="91147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152400</xdr:rowOff>
    </xdr:from>
    <xdr:to>
      <xdr:col>3</xdr:col>
      <xdr:colOff>497032</xdr:colOff>
      <xdr:row>0</xdr:row>
      <xdr:rowOff>1063873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14977057-0E02-4D46-AE4D-6DAF908C0C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218" t="36108" r="29212" b="36099"/>
        <a:stretch/>
      </xdr:blipFill>
      <xdr:spPr>
        <a:xfrm>
          <a:off x="114300" y="152400"/>
          <a:ext cx="2906857" cy="91147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anchez, Guilhem" id="{3C39676C-A5A1-4F67-AF9E-9A352FA2972F}" userId="S::Guilhem.Sanchez@dyneff.fr::eb7de444-51d9-43b8-872c-bd832a91a7fd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4" dT="2025-01-29T12:41:49.11" personId="{3C39676C-A5A1-4F67-AF9E-9A352FA2972F}" id="{1358553B-8EBA-4D3E-9821-4E536EAAFB30}">
    <text>Calculateur GO : https://dub01.online.tableau.com/#/site/dyneffgazelec/views/OUTILGaz-CalculateurGO/Gaz-CalculateurGO?:iid=1</text>
    <extLst>
      <x:ext xmlns:xltc2="http://schemas.microsoft.com/office/spreadsheetml/2020/threadedcomments2" uri="{F7C98A9C-CBB3-438F-8F68-D28B6AF4A901}">
        <xltc2:checksum>3325361845</xltc2:checksum>
        <xltc2:hyperlink startIndex="17" length="107" url="https://dub01.online.tableau.com/#/site/dyneffgazelec/views/OUTILGaz-CalculateurGO/Gaz-CalculateurGO?:iid=1"/>
      </x:ext>
    </extLs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1659-35D5-47B7-B0FF-AB3E48B8D909}">
  <dimension ref="A1:D9"/>
  <sheetViews>
    <sheetView tabSelected="1" workbookViewId="0">
      <selection activeCell="B11" sqref="B11"/>
    </sheetView>
  </sheetViews>
  <sheetFormatPr baseColWidth="10" defaultRowHeight="15" x14ac:dyDescent="0.25"/>
  <cols>
    <col min="1" max="1" width="28" customWidth="1"/>
    <col min="2" max="4" width="19.7109375" customWidth="1"/>
  </cols>
  <sheetData>
    <row r="1" spans="1:4" ht="36" x14ac:dyDescent="0.25">
      <c r="A1" s="89" t="s">
        <v>98</v>
      </c>
      <c r="B1" s="77" t="s">
        <v>99</v>
      </c>
      <c r="C1" s="77" t="s">
        <v>100</v>
      </c>
      <c r="D1" s="77" t="s">
        <v>101</v>
      </c>
    </row>
    <row r="2" spans="1:4" ht="21.75" customHeight="1" x14ac:dyDescent="0.25">
      <c r="A2" s="109" t="s">
        <v>102</v>
      </c>
      <c r="B2" s="110"/>
      <c r="C2" s="110"/>
      <c r="D2" s="110"/>
    </row>
    <row r="3" spans="1:4" ht="21.75" customHeight="1" x14ac:dyDescent="0.25">
      <c r="A3" s="111" t="s">
        <v>106</v>
      </c>
      <c r="B3" s="112"/>
      <c r="C3" s="112"/>
      <c r="D3" s="112"/>
    </row>
    <row r="4" spans="1:4" ht="21.75" customHeight="1" x14ac:dyDescent="0.25">
      <c r="A4" s="109" t="s">
        <v>109</v>
      </c>
      <c r="B4" s="110"/>
      <c r="C4" s="110"/>
      <c r="D4" s="110"/>
    </row>
    <row r="5" spans="1:4" ht="47.25" customHeight="1" x14ac:dyDescent="0.25">
      <c r="A5" s="111" t="s">
        <v>103</v>
      </c>
      <c r="B5" s="111"/>
      <c r="C5" s="111"/>
      <c r="D5" s="111"/>
    </row>
    <row r="6" spans="1:4" ht="21.75" customHeight="1" x14ac:dyDescent="0.25">
      <c r="A6" s="109" t="s">
        <v>104</v>
      </c>
      <c r="B6" s="110"/>
      <c r="C6" s="110"/>
      <c r="D6" s="110"/>
    </row>
    <row r="7" spans="1:4" ht="21.75" customHeight="1" x14ac:dyDescent="0.25">
      <c r="A7" s="111" t="s">
        <v>105</v>
      </c>
      <c r="B7" s="112"/>
      <c r="C7" s="112"/>
      <c r="D7" s="112"/>
    </row>
    <row r="8" spans="1:4" ht="47.25" customHeight="1" x14ac:dyDescent="0.25">
      <c r="A8" s="113" t="s">
        <v>107</v>
      </c>
      <c r="B8" s="113"/>
      <c r="C8" s="113"/>
      <c r="D8" s="113"/>
    </row>
    <row r="9" spans="1:4" ht="21.75" customHeight="1" x14ac:dyDescent="0.25">
      <c r="A9" s="111" t="s">
        <v>108</v>
      </c>
      <c r="B9" s="112"/>
      <c r="C9" s="112"/>
      <c r="D9" s="1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9B52D-1708-4B6E-8709-98FB2635A2CE}">
  <dimension ref="A1:AE41"/>
  <sheetViews>
    <sheetView workbookViewId="0">
      <selection activeCell="A5" sqref="A5"/>
    </sheetView>
  </sheetViews>
  <sheetFormatPr baseColWidth="10" defaultRowHeight="15" x14ac:dyDescent="0.25"/>
  <cols>
    <col min="1" max="1" width="9.85546875" bestFit="1" customWidth="1"/>
    <col min="2" max="2" width="9.28515625" bestFit="1" customWidth="1"/>
    <col min="3" max="3" width="17.140625" customWidth="1"/>
    <col min="4" max="5" width="17.140625" bestFit="1" customWidth="1"/>
    <col min="6" max="6" width="7.140625" bestFit="1" customWidth="1"/>
    <col min="7" max="7" width="20.28515625" bestFit="1" customWidth="1"/>
    <col min="9" max="10" width="11.28515625" bestFit="1" customWidth="1"/>
    <col min="14" max="14" width="11" bestFit="1" customWidth="1"/>
    <col min="15" max="19" width="11" customWidth="1"/>
    <col min="20" max="20" width="9.85546875" bestFit="1" customWidth="1"/>
    <col min="21" max="22" width="10.85546875" bestFit="1" customWidth="1"/>
    <col min="23" max="24" width="11.85546875" bestFit="1" customWidth="1"/>
    <col min="25" max="25" width="9.28515625" bestFit="1" customWidth="1"/>
    <col min="27" max="28" width="14.42578125" bestFit="1" customWidth="1"/>
    <col min="29" max="29" width="3.42578125" style="10" customWidth="1"/>
    <col min="31" max="31" width="14" bestFit="1" customWidth="1"/>
  </cols>
  <sheetData>
    <row r="1" spans="1:31" s="2" customFormat="1" ht="92.45" customHeight="1" x14ac:dyDescent="0.3">
      <c r="A1" s="117" t="s">
        <v>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8"/>
      <c r="N1" s="134" t="s">
        <v>3</v>
      </c>
      <c r="O1" s="135"/>
      <c r="P1" s="135"/>
      <c r="Q1" s="135"/>
      <c r="R1" s="135"/>
      <c r="S1" s="135"/>
      <c r="T1" s="135"/>
      <c r="U1" s="136" t="s">
        <v>4</v>
      </c>
      <c r="V1" s="136"/>
      <c r="W1" s="136"/>
      <c r="X1" s="137" t="s">
        <v>5</v>
      </c>
      <c r="Y1" s="137"/>
      <c r="Z1" s="137"/>
      <c r="AA1" s="138" t="s">
        <v>6</v>
      </c>
      <c r="AB1" s="139"/>
      <c r="AC1" s="8"/>
      <c r="AD1" s="114" t="s">
        <v>29</v>
      </c>
      <c r="AE1" s="114"/>
    </row>
    <row r="2" spans="1:31" s="10" customFormat="1" x14ac:dyDescent="0.25"/>
    <row r="3" spans="1:31" s="1" customFormat="1" ht="54" customHeight="1" x14ac:dyDescent="0.25">
      <c r="A3" s="115" t="s">
        <v>40</v>
      </c>
      <c r="B3" s="115" t="s">
        <v>36</v>
      </c>
      <c r="C3" s="115" t="s">
        <v>33</v>
      </c>
      <c r="D3" s="130" t="s">
        <v>7</v>
      </c>
      <c r="E3" s="130" t="s">
        <v>8</v>
      </c>
      <c r="F3" s="130" t="s">
        <v>9</v>
      </c>
      <c r="G3" s="130" t="s">
        <v>10</v>
      </c>
      <c r="H3" s="130" t="s">
        <v>37</v>
      </c>
      <c r="I3" s="130" t="s">
        <v>11</v>
      </c>
      <c r="J3" s="130" t="s">
        <v>38</v>
      </c>
      <c r="K3" s="130" t="s">
        <v>12</v>
      </c>
      <c r="L3" s="130" t="s">
        <v>13</v>
      </c>
      <c r="M3" s="130" t="s">
        <v>39</v>
      </c>
      <c r="N3" s="46" t="s">
        <v>14</v>
      </c>
      <c r="O3" s="46" t="s">
        <v>0</v>
      </c>
      <c r="P3" s="132" t="s">
        <v>15</v>
      </c>
      <c r="Q3" s="133"/>
      <c r="R3" s="46" t="s">
        <v>1</v>
      </c>
      <c r="S3" s="46" t="s">
        <v>34</v>
      </c>
      <c r="T3" s="127" t="s">
        <v>16</v>
      </c>
      <c r="U3" s="128"/>
      <c r="V3" s="129"/>
      <c r="W3" s="11" t="s">
        <v>17</v>
      </c>
      <c r="X3" s="119" t="s">
        <v>27</v>
      </c>
      <c r="Y3" s="119" t="s">
        <v>28</v>
      </c>
      <c r="Z3" s="119" t="s">
        <v>18</v>
      </c>
      <c r="AA3" s="121" t="s">
        <v>19</v>
      </c>
      <c r="AB3" s="123" t="s">
        <v>20</v>
      </c>
      <c r="AC3" s="9"/>
      <c r="AD3" s="125" t="s">
        <v>30</v>
      </c>
      <c r="AE3" s="125" t="s">
        <v>31</v>
      </c>
    </row>
    <row r="4" spans="1:31" s="1" customFormat="1" ht="33" x14ac:dyDescent="0.25">
      <c r="A4" s="116"/>
      <c r="B4" s="116"/>
      <c r="C4" s="116" t="s">
        <v>33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4" t="s">
        <v>21</v>
      </c>
      <c r="O4" s="4" t="s">
        <v>21</v>
      </c>
      <c r="P4" s="5" t="s">
        <v>21</v>
      </c>
      <c r="Q4" s="4" t="s">
        <v>22</v>
      </c>
      <c r="R4" s="4" t="s">
        <v>21</v>
      </c>
      <c r="S4" s="4" t="s">
        <v>21</v>
      </c>
      <c r="T4" s="6" t="s">
        <v>23</v>
      </c>
      <c r="U4" s="7" t="s">
        <v>24</v>
      </c>
      <c r="V4" s="7" t="s">
        <v>25</v>
      </c>
      <c r="W4" s="7" t="s">
        <v>35</v>
      </c>
      <c r="X4" s="120"/>
      <c r="Y4" s="120" t="s">
        <v>26</v>
      </c>
      <c r="Z4" s="120"/>
      <c r="AA4" s="122" t="s">
        <v>26</v>
      </c>
      <c r="AB4" s="124" t="s">
        <v>26</v>
      </c>
      <c r="AC4" s="9"/>
      <c r="AD4" s="126"/>
      <c r="AE4" s="126"/>
    </row>
    <row r="5" spans="1:31" s="23" customFormat="1" ht="13.5" x14ac:dyDescent="0.25">
      <c r="A5" s="12" t="s">
        <v>41</v>
      </c>
      <c r="B5" s="12">
        <v>1</v>
      </c>
      <c r="C5" s="12"/>
      <c r="D5" s="13"/>
      <c r="E5" s="13"/>
      <c r="F5" s="14"/>
      <c r="G5" s="15"/>
      <c r="H5" s="15">
        <v>100</v>
      </c>
      <c r="I5" s="12"/>
      <c r="J5" s="12"/>
      <c r="K5" s="16"/>
      <c r="L5" s="16"/>
      <c r="M5" s="12"/>
      <c r="N5" s="17">
        <v>36</v>
      </c>
      <c r="O5" s="17">
        <v>12.2</v>
      </c>
      <c r="P5" s="17">
        <v>25</v>
      </c>
      <c r="Q5" s="174">
        <v>0.1</v>
      </c>
      <c r="R5" s="17">
        <v>1.82</v>
      </c>
      <c r="S5" s="17">
        <v>10</v>
      </c>
      <c r="T5" s="17">
        <v>12.79</v>
      </c>
      <c r="U5" s="18">
        <v>196.68</v>
      </c>
      <c r="V5" s="18"/>
      <c r="W5" s="18">
        <v>1250</v>
      </c>
      <c r="X5" s="19">
        <f>16.66*100</f>
        <v>1666</v>
      </c>
      <c r="Y5" s="19">
        <v>46.69</v>
      </c>
      <c r="Z5" s="19"/>
      <c r="AA5" s="20">
        <f>AD5*H5+Y5+X5</f>
        <v>9243.6899999999987</v>
      </c>
      <c r="AB5" s="20">
        <f>AA5*1.2</f>
        <v>11092.427999999998</v>
      </c>
      <c r="AC5" s="21"/>
      <c r="AD5" s="22">
        <f>T5+S5+R5+(Q5*P5)+O5+N5</f>
        <v>75.31</v>
      </c>
      <c r="AE5" s="22">
        <f>W5+V5+U5</f>
        <v>1446.68</v>
      </c>
    </row>
    <row r="6" spans="1:31" s="23" customFormat="1" ht="13.5" x14ac:dyDescent="0.25">
      <c r="A6" s="12"/>
      <c r="B6" s="12">
        <v>2</v>
      </c>
      <c r="C6" s="12"/>
      <c r="D6" s="14"/>
      <c r="E6" s="13"/>
      <c r="F6" s="14"/>
      <c r="G6" s="15"/>
      <c r="H6" s="15"/>
      <c r="I6" s="12"/>
      <c r="J6" s="12"/>
      <c r="K6" s="16"/>
      <c r="L6" s="16"/>
      <c r="M6" s="12"/>
      <c r="N6" s="17"/>
      <c r="O6" s="17"/>
      <c r="P6" s="17"/>
      <c r="Q6" s="17"/>
      <c r="R6" s="17"/>
      <c r="S6" s="17"/>
      <c r="T6" s="17"/>
      <c r="U6" s="18"/>
      <c r="V6" s="18"/>
      <c r="W6" s="18"/>
      <c r="X6" s="19"/>
      <c r="Y6" s="19"/>
      <c r="Z6" s="19"/>
      <c r="AA6" s="20"/>
      <c r="AB6" s="20"/>
      <c r="AC6" s="21"/>
      <c r="AD6" s="22"/>
      <c r="AE6" s="22"/>
    </row>
    <row r="7" spans="1:31" s="23" customFormat="1" ht="13.5" x14ac:dyDescent="0.25">
      <c r="A7" s="24"/>
      <c r="B7" s="24">
        <v>3</v>
      </c>
      <c r="C7" s="24"/>
      <c r="D7" s="25"/>
      <c r="E7" s="26"/>
      <c r="F7" s="25"/>
      <c r="G7" s="27"/>
      <c r="H7" s="27"/>
      <c r="I7" s="24"/>
      <c r="J7" s="24"/>
      <c r="K7" s="28"/>
      <c r="L7" s="28"/>
      <c r="M7" s="24"/>
      <c r="N7" s="29"/>
      <c r="O7" s="29"/>
      <c r="P7" s="29"/>
      <c r="Q7" s="29"/>
      <c r="R7" s="29"/>
      <c r="S7" s="29"/>
      <c r="T7" s="29"/>
      <c r="U7" s="30"/>
      <c r="V7" s="30"/>
      <c r="W7" s="30"/>
      <c r="X7" s="31"/>
      <c r="Y7" s="31"/>
      <c r="Z7" s="31"/>
      <c r="AA7" s="32"/>
      <c r="AB7" s="32"/>
      <c r="AC7" s="21"/>
      <c r="AD7" s="33"/>
      <c r="AE7" s="33"/>
    </row>
    <row r="8" spans="1:31" s="23" customFormat="1" ht="13.5" x14ac:dyDescent="0.25">
      <c r="A8" s="34"/>
      <c r="B8" s="34">
        <v>4</v>
      </c>
      <c r="C8" s="34"/>
      <c r="D8" s="35"/>
      <c r="E8" s="36"/>
      <c r="F8" s="35"/>
      <c r="G8" s="37"/>
      <c r="H8" s="37"/>
      <c r="I8" s="34"/>
      <c r="J8" s="34"/>
      <c r="K8" s="38"/>
      <c r="L8" s="38"/>
      <c r="M8" s="34"/>
      <c r="N8" s="39"/>
      <c r="O8" s="39"/>
      <c r="P8" s="39"/>
      <c r="Q8" s="39"/>
      <c r="R8" s="39"/>
      <c r="S8" s="39"/>
      <c r="T8" s="39"/>
      <c r="U8" s="40"/>
      <c r="V8" s="40"/>
      <c r="W8" s="40"/>
      <c r="X8" s="41"/>
      <c r="Y8" s="41"/>
      <c r="Z8" s="41"/>
      <c r="AA8" s="42"/>
      <c r="AB8" s="42"/>
      <c r="AC8" s="21"/>
      <c r="AD8" s="43"/>
      <c r="AE8" s="43"/>
    </row>
    <row r="9" spans="1:31" s="23" customFormat="1" ht="13.5" x14ac:dyDescent="0.25">
      <c r="A9" s="12"/>
      <c r="B9" s="12">
        <v>5</v>
      </c>
      <c r="C9" s="12"/>
      <c r="D9" s="14"/>
      <c r="E9" s="13"/>
      <c r="F9" s="14"/>
      <c r="G9" s="15"/>
      <c r="H9" s="15"/>
      <c r="I9" s="12"/>
      <c r="J9" s="12"/>
      <c r="K9" s="16"/>
      <c r="L9" s="16"/>
      <c r="M9" s="12"/>
      <c r="N9" s="17"/>
      <c r="O9" s="17"/>
      <c r="P9" s="17"/>
      <c r="Q9" s="17"/>
      <c r="R9" s="17"/>
      <c r="S9" s="17"/>
      <c r="T9" s="17"/>
      <c r="U9" s="18"/>
      <c r="V9" s="18"/>
      <c r="W9" s="18"/>
      <c r="X9" s="19"/>
      <c r="Y9" s="19"/>
      <c r="Z9" s="19"/>
      <c r="AA9" s="20"/>
      <c r="AB9" s="44"/>
      <c r="AC9" s="21"/>
      <c r="AD9" s="22"/>
      <c r="AE9" s="22"/>
    </row>
    <row r="10" spans="1:31" s="23" customFormat="1" ht="13.5" x14ac:dyDescent="0.25">
      <c r="A10" s="26"/>
      <c r="B10" s="26" t="s">
        <v>32</v>
      </c>
      <c r="C10" s="26"/>
      <c r="D10" s="25"/>
      <c r="E10" s="26"/>
      <c r="F10" s="25"/>
      <c r="G10" s="27"/>
      <c r="H10" s="27"/>
      <c r="I10" s="24"/>
      <c r="J10" s="24"/>
      <c r="K10" s="28"/>
      <c r="L10" s="28"/>
      <c r="M10" s="24"/>
      <c r="N10" s="29"/>
      <c r="O10" s="29"/>
      <c r="P10" s="29"/>
      <c r="Q10" s="29"/>
      <c r="R10" s="29"/>
      <c r="S10" s="29"/>
      <c r="T10" s="29"/>
      <c r="U10" s="30"/>
      <c r="V10" s="30"/>
      <c r="W10" s="30"/>
      <c r="X10" s="31"/>
      <c r="Y10" s="31"/>
      <c r="Z10" s="31"/>
      <c r="AA10" s="32"/>
      <c r="AB10" s="45"/>
      <c r="AC10" s="21"/>
      <c r="AD10" s="33"/>
      <c r="AE10" s="33"/>
    </row>
    <row r="11" spans="1:31" s="10" customFormat="1" ht="15.75" thickBot="1" x14ac:dyDescent="0.3"/>
    <row r="12" spans="1:31" s="10" customFormat="1" ht="15.75" thickBot="1" x14ac:dyDescent="0.3">
      <c r="Z12" s="88" t="s">
        <v>56</v>
      </c>
      <c r="AA12" s="86"/>
      <c r="AB12" s="87"/>
    </row>
    <row r="13" spans="1:31" s="10" customFormat="1" x14ac:dyDescent="0.25"/>
    <row r="14" spans="1:31" s="10" customFormat="1" x14ac:dyDescent="0.25"/>
    <row r="15" spans="1:31" s="10" customFormat="1" x14ac:dyDescent="0.25"/>
    <row r="16" spans="1:31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0" customFormat="1" x14ac:dyDescent="0.25"/>
    <row r="27" s="10" customFormat="1" x14ac:dyDescent="0.25"/>
    <row r="28" s="10" customFormat="1" x14ac:dyDescent="0.25"/>
    <row r="29" s="10" customFormat="1" x14ac:dyDescent="0.25"/>
    <row r="30" s="10" customFormat="1" x14ac:dyDescent="0.25"/>
    <row r="31" s="10" customFormat="1" x14ac:dyDescent="0.25"/>
    <row r="3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</sheetData>
  <protectedRanges>
    <protectedRange algorithmName="SHA-512" hashValue="siY1LY40/6CZ8v0U8WJmR8byTu06OUivHu72OLuGb9PtCpy6WcrNFatQZgnOrrQWxuoFregDwVJv/eNG9QVKPQ==" saltValue="s4+TV2ikcDw2W3PhCcZUAg==" spinCount="100000" sqref="B5:G11 I5:S11" name="Champs"/>
  </protectedRanges>
  <mergeCells count="28">
    <mergeCell ref="U1:W1"/>
    <mergeCell ref="X1:Z1"/>
    <mergeCell ref="AA1:AB1"/>
    <mergeCell ref="G3:G4"/>
    <mergeCell ref="H3:H4"/>
    <mergeCell ref="I3:I4"/>
    <mergeCell ref="J3:J4"/>
    <mergeCell ref="B3:B4"/>
    <mergeCell ref="D3:D4"/>
    <mergeCell ref="E3:E4"/>
    <mergeCell ref="F3:F4"/>
    <mergeCell ref="N1:T1"/>
    <mergeCell ref="AD1:AE1"/>
    <mergeCell ref="C3:C4"/>
    <mergeCell ref="A3:A4"/>
    <mergeCell ref="A1:M1"/>
    <mergeCell ref="Y3:Y4"/>
    <mergeCell ref="Z3:Z4"/>
    <mergeCell ref="AA3:AA4"/>
    <mergeCell ref="AB3:AB4"/>
    <mergeCell ref="AE3:AE4"/>
    <mergeCell ref="AD3:AD4"/>
    <mergeCell ref="T3:V3"/>
    <mergeCell ref="X3:X4"/>
    <mergeCell ref="K3:K4"/>
    <mergeCell ref="L3:L4"/>
    <mergeCell ref="M3:M4"/>
    <mergeCell ref="P3:Q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B458-4AB4-4A01-B277-F1A2F695D153}">
  <dimension ref="A1:AI20"/>
  <sheetViews>
    <sheetView workbookViewId="0">
      <selection activeCell="AF7" sqref="AF7"/>
    </sheetView>
  </sheetViews>
  <sheetFormatPr baseColWidth="10" defaultRowHeight="15" x14ac:dyDescent="0.25"/>
  <cols>
    <col min="3" max="5" width="15" bestFit="1" customWidth="1"/>
    <col min="6" max="6" width="7.140625" bestFit="1" customWidth="1"/>
    <col min="7" max="7" width="21.85546875" bestFit="1" customWidth="1"/>
    <col min="8" max="8" width="9.5703125" bestFit="1" customWidth="1"/>
    <col min="9" max="9" width="11.28515625" bestFit="1" customWidth="1"/>
    <col min="10" max="10" width="10.5703125" bestFit="1" customWidth="1"/>
    <col min="11" max="12" width="11" bestFit="1" customWidth="1"/>
  </cols>
  <sheetData>
    <row r="1" spans="1:35" s="2" customFormat="1" ht="92.45" customHeight="1" x14ac:dyDescent="0.3">
      <c r="A1" s="153" t="s">
        <v>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4"/>
      <c r="N1" s="158" t="s">
        <v>3</v>
      </c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60" t="s">
        <v>4</v>
      </c>
      <c r="AA1" s="160"/>
      <c r="AB1" s="137" t="s">
        <v>5</v>
      </c>
      <c r="AC1" s="137"/>
      <c r="AD1" s="137"/>
      <c r="AE1" s="155" t="s">
        <v>6</v>
      </c>
      <c r="AF1" s="156"/>
      <c r="AG1" s="8"/>
      <c r="AH1" s="157" t="s">
        <v>29</v>
      </c>
      <c r="AI1" s="157"/>
    </row>
    <row r="2" spans="1:35" s="10" customFormat="1" x14ac:dyDescent="0.25"/>
    <row r="3" spans="1:35" s="1" customFormat="1" ht="54" customHeight="1" x14ac:dyDescent="0.25">
      <c r="A3" s="151" t="s">
        <v>40</v>
      </c>
      <c r="B3" s="149" t="s">
        <v>36</v>
      </c>
      <c r="C3" s="149" t="s">
        <v>33</v>
      </c>
      <c r="D3" s="149" t="s">
        <v>43</v>
      </c>
      <c r="E3" s="149" t="s">
        <v>8</v>
      </c>
      <c r="F3" s="149" t="s">
        <v>9</v>
      </c>
      <c r="G3" s="149" t="s">
        <v>10</v>
      </c>
      <c r="H3" s="149" t="s">
        <v>55</v>
      </c>
      <c r="I3" s="149" t="s">
        <v>53</v>
      </c>
      <c r="J3" s="149" t="s">
        <v>45</v>
      </c>
      <c r="K3" s="149" t="s">
        <v>12</v>
      </c>
      <c r="L3" s="149" t="s">
        <v>13</v>
      </c>
      <c r="M3" s="149" t="s">
        <v>39</v>
      </c>
      <c r="N3" s="175" t="s">
        <v>52</v>
      </c>
      <c r="O3" s="175"/>
      <c r="P3" s="175"/>
      <c r="Q3" s="175"/>
      <c r="R3" s="175"/>
      <c r="S3" s="175"/>
      <c r="T3" s="74" t="s">
        <v>0</v>
      </c>
      <c r="U3" s="175" t="s">
        <v>15</v>
      </c>
      <c r="V3" s="175"/>
      <c r="W3" s="175" t="s">
        <v>54</v>
      </c>
      <c r="X3" s="175"/>
      <c r="Y3" s="176" t="s">
        <v>44</v>
      </c>
      <c r="Z3" s="176"/>
      <c r="AA3" s="176"/>
      <c r="AB3" s="119" t="s">
        <v>27</v>
      </c>
      <c r="AC3" s="119" t="s">
        <v>28</v>
      </c>
      <c r="AD3" s="119" t="s">
        <v>18</v>
      </c>
      <c r="AE3" s="143" t="s">
        <v>19</v>
      </c>
      <c r="AF3" s="145" t="s">
        <v>20</v>
      </c>
      <c r="AG3" s="9"/>
      <c r="AH3" s="147" t="s">
        <v>30</v>
      </c>
      <c r="AI3" s="147" t="s">
        <v>31</v>
      </c>
    </row>
    <row r="4" spans="1:35" s="1" customFormat="1" ht="33" x14ac:dyDescent="0.25">
      <c r="A4" s="152"/>
      <c r="B4" s="150"/>
      <c r="C4" s="150" t="s">
        <v>33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74" t="s">
        <v>46</v>
      </c>
      <c r="O4" s="74" t="s">
        <v>47</v>
      </c>
      <c r="P4" s="74" t="s">
        <v>48</v>
      </c>
      <c r="Q4" s="74" t="s">
        <v>49</v>
      </c>
      <c r="R4" s="74" t="s">
        <v>50</v>
      </c>
      <c r="S4" s="74" t="s">
        <v>51</v>
      </c>
      <c r="T4" s="75" t="s">
        <v>21</v>
      </c>
      <c r="U4" s="76" t="s">
        <v>21</v>
      </c>
      <c r="V4" s="75" t="s">
        <v>22</v>
      </c>
      <c r="W4" s="177" t="s">
        <v>21</v>
      </c>
      <c r="X4" s="177"/>
      <c r="Y4" s="178" t="s">
        <v>23</v>
      </c>
      <c r="Z4" s="179" t="s">
        <v>24</v>
      </c>
      <c r="AA4" s="179"/>
      <c r="AB4" s="120"/>
      <c r="AC4" s="120" t="s">
        <v>26</v>
      </c>
      <c r="AD4" s="120"/>
      <c r="AE4" s="144" t="s">
        <v>26</v>
      </c>
      <c r="AF4" s="146" t="s">
        <v>26</v>
      </c>
      <c r="AG4" s="9"/>
      <c r="AH4" s="148"/>
      <c r="AI4" s="148"/>
    </row>
    <row r="5" spans="1:35" s="1" customFormat="1" ht="16.5" x14ac:dyDescent="0.2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75"/>
      <c r="O5" s="75">
        <v>5.4</v>
      </c>
      <c r="P5" s="75">
        <v>4.4000000000000004</v>
      </c>
      <c r="Q5" s="75"/>
      <c r="R5" s="75"/>
      <c r="S5" s="75"/>
      <c r="T5" s="75"/>
      <c r="U5" s="76"/>
      <c r="V5" s="75"/>
      <c r="W5" s="75"/>
      <c r="X5" s="75"/>
      <c r="Y5" s="75"/>
      <c r="Z5" s="180"/>
      <c r="AA5" s="180"/>
      <c r="AB5" s="3"/>
      <c r="AC5" s="3"/>
      <c r="AD5" s="3"/>
      <c r="AE5" s="78"/>
      <c r="AF5" s="181"/>
      <c r="AG5" s="9"/>
      <c r="AH5" s="79"/>
      <c r="AI5" s="79"/>
    </row>
    <row r="6" spans="1:35" s="23" customFormat="1" ht="15" customHeight="1" x14ac:dyDescent="0.25">
      <c r="A6" s="49" t="s">
        <v>42</v>
      </c>
      <c r="B6" s="49">
        <v>1</v>
      </c>
      <c r="C6" s="85"/>
      <c r="D6" s="85"/>
      <c r="E6" s="85"/>
      <c r="F6" s="51"/>
      <c r="G6" s="52"/>
      <c r="H6" s="52"/>
      <c r="I6" s="49"/>
      <c r="J6" s="49"/>
      <c r="K6" s="53"/>
      <c r="L6" s="53"/>
      <c r="M6" s="49"/>
      <c r="N6" s="64"/>
      <c r="O6" s="64"/>
      <c r="P6" s="64"/>
      <c r="Q6" s="64"/>
      <c r="R6" s="64"/>
      <c r="S6" s="64"/>
      <c r="T6" s="65"/>
      <c r="U6" s="64"/>
      <c r="V6" s="66"/>
      <c r="W6" s="140"/>
      <c r="X6" s="140"/>
      <c r="Y6" s="67"/>
      <c r="Z6" s="141"/>
      <c r="AA6" s="141"/>
      <c r="AB6" s="19"/>
      <c r="AC6" s="19"/>
      <c r="AD6" s="19"/>
      <c r="AE6" s="80">
        <f>AH6*H6+AB6+AC6+AI6</f>
        <v>0</v>
      </c>
      <c r="AF6" s="80">
        <f>AE6*1.2</f>
        <v>0</v>
      </c>
      <c r="AG6" s="21"/>
      <c r="AH6" s="80">
        <f>((O6*O5)+(P5*P6)/SUM(O5:P5))+T6+(U6*V6)+W6+Y6</f>
        <v>0</v>
      </c>
      <c r="AI6" s="80">
        <f>Z6</f>
        <v>0</v>
      </c>
    </row>
    <row r="7" spans="1:35" s="23" customFormat="1" ht="13.5" x14ac:dyDescent="0.25">
      <c r="A7" s="49"/>
      <c r="B7" s="49">
        <v>2</v>
      </c>
      <c r="C7" s="49"/>
      <c r="D7" s="51"/>
      <c r="E7" s="50"/>
      <c r="F7" s="51"/>
      <c r="G7" s="52"/>
      <c r="H7" s="52"/>
      <c r="I7" s="49"/>
      <c r="J7" s="49"/>
      <c r="K7" s="53"/>
      <c r="L7" s="53"/>
      <c r="M7" s="49"/>
      <c r="N7" s="64"/>
      <c r="O7" s="64"/>
      <c r="P7" s="64"/>
      <c r="Q7" s="64"/>
      <c r="R7" s="64"/>
      <c r="S7" s="64"/>
      <c r="T7" s="65"/>
      <c r="U7" s="64"/>
      <c r="V7" s="66"/>
      <c r="W7" s="140"/>
      <c r="X7" s="140"/>
      <c r="Y7" s="67"/>
      <c r="Z7" s="141"/>
      <c r="AA7" s="141"/>
      <c r="AB7" s="19"/>
      <c r="AC7" s="19"/>
      <c r="AD7" s="19"/>
      <c r="AE7" s="80"/>
      <c r="AF7" s="80"/>
      <c r="AG7" s="21"/>
      <c r="AH7" s="80"/>
      <c r="AI7" s="80"/>
    </row>
    <row r="8" spans="1:35" s="23" customFormat="1" ht="13.5" x14ac:dyDescent="0.25">
      <c r="A8" s="54"/>
      <c r="B8" s="54">
        <v>3</v>
      </c>
      <c r="C8" s="54"/>
      <c r="D8" s="55"/>
      <c r="E8" s="56"/>
      <c r="F8" s="55"/>
      <c r="G8" s="57"/>
      <c r="H8" s="57"/>
      <c r="I8" s="54"/>
      <c r="J8" s="54"/>
      <c r="K8" s="58"/>
      <c r="L8" s="58"/>
      <c r="M8" s="54"/>
      <c r="N8" s="68"/>
      <c r="O8" s="68"/>
      <c r="P8" s="68"/>
      <c r="Q8" s="68"/>
      <c r="R8" s="68"/>
      <c r="S8" s="68"/>
      <c r="T8" s="69"/>
      <c r="U8" s="68"/>
      <c r="V8" s="70"/>
      <c r="W8" s="140"/>
      <c r="X8" s="140"/>
      <c r="Y8" s="67"/>
      <c r="Z8" s="141"/>
      <c r="AA8" s="141"/>
      <c r="AB8" s="31"/>
      <c r="AC8" s="31"/>
      <c r="AD8" s="31"/>
      <c r="AE8" s="81"/>
      <c r="AF8" s="81"/>
      <c r="AG8" s="21"/>
      <c r="AH8" s="81"/>
      <c r="AI8" s="81"/>
    </row>
    <row r="9" spans="1:35" s="23" customFormat="1" ht="13.5" x14ac:dyDescent="0.25">
      <c r="A9" s="59"/>
      <c r="B9" s="59">
        <v>4</v>
      </c>
      <c r="C9" s="59"/>
      <c r="D9" s="60"/>
      <c r="E9" s="61"/>
      <c r="F9" s="60"/>
      <c r="G9" s="62"/>
      <c r="H9" s="62"/>
      <c r="I9" s="59"/>
      <c r="J9" s="59"/>
      <c r="K9" s="63"/>
      <c r="L9" s="63"/>
      <c r="M9" s="59"/>
      <c r="N9" s="71"/>
      <c r="O9" s="71"/>
      <c r="P9" s="71"/>
      <c r="Q9" s="71"/>
      <c r="R9" s="71"/>
      <c r="S9" s="71"/>
      <c r="T9" s="72"/>
      <c r="U9" s="71"/>
      <c r="V9" s="73"/>
      <c r="W9" s="140"/>
      <c r="X9" s="140"/>
      <c r="Y9" s="67"/>
      <c r="Z9" s="141"/>
      <c r="AA9" s="141"/>
      <c r="AB9" s="41"/>
      <c r="AC9" s="41"/>
      <c r="AD9" s="41"/>
      <c r="AE9" s="82"/>
      <c r="AF9" s="82"/>
      <c r="AG9" s="21"/>
      <c r="AH9" s="82"/>
      <c r="AI9" s="82"/>
    </row>
    <row r="10" spans="1:35" s="23" customFormat="1" ht="13.5" x14ac:dyDescent="0.25">
      <c r="A10" s="49"/>
      <c r="B10" s="49">
        <v>5</v>
      </c>
      <c r="C10" s="49"/>
      <c r="D10" s="51"/>
      <c r="E10" s="50"/>
      <c r="F10" s="51"/>
      <c r="G10" s="52"/>
      <c r="H10" s="52"/>
      <c r="I10" s="49"/>
      <c r="J10" s="49"/>
      <c r="K10" s="53"/>
      <c r="L10" s="53"/>
      <c r="M10" s="49"/>
      <c r="N10" s="64"/>
      <c r="O10" s="64"/>
      <c r="P10" s="64"/>
      <c r="Q10" s="64"/>
      <c r="R10" s="64"/>
      <c r="S10" s="64"/>
      <c r="T10" s="65"/>
      <c r="U10" s="64"/>
      <c r="V10" s="66"/>
      <c r="W10" s="140"/>
      <c r="X10" s="140"/>
      <c r="Y10" s="67"/>
      <c r="Z10" s="141"/>
      <c r="AA10" s="141"/>
      <c r="AB10" s="19"/>
      <c r="AC10" s="19"/>
      <c r="AD10" s="19"/>
      <c r="AE10" s="80"/>
      <c r="AF10" s="83"/>
      <c r="AG10" s="21"/>
      <c r="AH10" s="80"/>
      <c r="AI10" s="83"/>
    </row>
    <row r="11" spans="1:35" s="23" customFormat="1" ht="13.5" x14ac:dyDescent="0.25">
      <c r="A11" s="61"/>
      <c r="B11" s="61" t="s">
        <v>32</v>
      </c>
      <c r="C11" s="61"/>
      <c r="D11" s="60"/>
      <c r="E11" s="61"/>
      <c r="F11" s="60"/>
      <c r="G11" s="62"/>
      <c r="H11" s="62"/>
      <c r="I11" s="59"/>
      <c r="J11" s="59"/>
      <c r="K11" s="63"/>
      <c r="L11" s="63"/>
      <c r="M11" s="59"/>
      <c r="N11" s="71"/>
      <c r="O11" s="71"/>
      <c r="P11" s="71"/>
      <c r="Q11" s="71"/>
      <c r="R11" s="71"/>
      <c r="S11" s="71"/>
      <c r="T11" s="72"/>
      <c r="U11" s="71"/>
      <c r="V11" s="73"/>
      <c r="W11" s="142"/>
      <c r="X11" s="142"/>
      <c r="Y11" s="67"/>
      <c r="Z11" s="141"/>
      <c r="AA11" s="141"/>
      <c r="AB11" s="31"/>
      <c r="AC11" s="31"/>
      <c r="AD11" s="31"/>
      <c r="AE11" s="81"/>
      <c r="AF11" s="84"/>
      <c r="AG11" s="21"/>
      <c r="AH11" s="81"/>
      <c r="AI11" s="84"/>
    </row>
    <row r="12" spans="1:35" s="10" customFormat="1" ht="15.75" thickBot="1" x14ac:dyDescent="0.3"/>
    <row r="13" spans="1:35" s="10" customFormat="1" ht="15.75" thickBot="1" x14ac:dyDescent="0.3">
      <c r="AD13" s="88" t="s">
        <v>56</v>
      </c>
      <c r="AE13" s="86"/>
      <c r="AF13" s="87"/>
    </row>
    <row r="14" spans="1:35" s="10" customFormat="1" x14ac:dyDescent="0.25"/>
    <row r="15" spans="1:35" s="10" customFormat="1" x14ac:dyDescent="0.25"/>
    <row r="16" spans="1:35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</sheetData>
  <protectedRanges>
    <protectedRange algorithmName="SHA-512" hashValue="siY1LY40/6CZ8v0U8WJmR8byTu06OUivHu72OLuGb9PtCpy6WcrNFatQZgnOrrQWxuoFregDwVJv/eNG9QVKPQ==" saltValue="s4+TV2ikcDw2W3PhCcZUAg==" spinCount="100000" sqref="U6:X11 B6:G11 I6:S11" name="Champs"/>
  </protectedRanges>
  <mergeCells count="44">
    <mergeCell ref="A1:M1"/>
    <mergeCell ref="AB1:AD1"/>
    <mergeCell ref="AE1:AF1"/>
    <mergeCell ref="AH1:AI1"/>
    <mergeCell ref="N1:Y1"/>
    <mergeCell ref="Z1:AA1"/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S3"/>
    <mergeCell ref="U3:V3"/>
    <mergeCell ref="W3:X3"/>
    <mergeCell ref="Y3:AA3"/>
    <mergeCell ref="W4:X4"/>
    <mergeCell ref="Z4:AA4"/>
    <mergeCell ref="AD3:AD4"/>
    <mergeCell ref="AE3:AE4"/>
    <mergeCell ref="AF3:AF4"/>
    <mergeCell ref="AH3:AH4"/>
    <mergeCell ref="AI3:AI4"/>
    <mergeCell ref="W6:X6"/>
    <mergeCell ref="Z6:AA6"/>
    <mergeCell ref="W7:X7"/>
    <mergeCell ref="Z7:AA7"/>
    <mergeCell ref="AC3:AC4"/>
    <mergeCell ref="AB3:AB4"/>
    <mergeCell ref="W10:X10"/>
    <mergeCell ref="Z10:AA10"/>
    <mergeCell ref="W11:X11"/>
    <mergeCell ref="Z11:AA11"/>
    <mergeCell ref="W8:X8"/>
    <mergeCell ref="Z8:AA8"/>
    <mergeCell ref="W9:X9"/>
    <mergeCell ref="Z9:AA9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ACFF-41D2-4698-9FA5-53FBB3DC8E18}">
  <dimension ref="A1:F16"/>
  <sheetViews>
    <sheetView workbookViewId="0">
      <selection activeCell="C22" sqref="C22"/>
    </sheetView>
  </sheetViews>
  <sheetFormatPr baseColWidth="10" defaultRowHeight="15" x14ac:dyDescent="0.25"/>
  <cols>
    <col min="1" max="1" width="27.7109375" customWidth="1"/>
    <col min="2" max="2" width="41.42578125" customWidth="1"/>
    <col min="3" max="5" width="21.7109375" customWidth="1"/>
    <col min="6" max="6" width="68.85546875" customWidth="1"/>
  </cols>
  <sheetData>
    <row r="1" spans="1:6" ht="36" customHeight="1" x14ac:dyDescent="0.25">
      <c r="A1" s="173" t="s">
        <v>64</v>
      </c>
      <c r="B1" s="173"/>
      <c r="C1" s="89" t="s">
        <v>57</v>
      </c>
      <c r="D1" s="89" t="s">
        <v>58</v>
      </c>
      <c r="E1" s="89" t="s">
        <v>59</v>
      </c>
      <c r="F1" s="77" t="s">
        <v>66</v>
      </c>
    </row>
    <row r="2" spans="1:6" ht="31.5" customHeight="1" x14ac:dyDescent="0.25">
      <c r="A2" s="165" t="s">
        <v>65</v>
      </c>
      <c r="B2" s="96" t="s">
        <v>60</v>
      </c>
      <c r="C2" s="101"/>
      <c r="D2" s="101"/>
      <c r="E2" s="101"/>
      <c r="F2" s="90" t="s">
        <v>67</v>
      </c>
    </row>
    <row r="3" spans="1:6" ht="15.75" x14ac:dyDescent="0.25">
      <c r="A3" s="166"/>
      <c r="B3" s="97" t="s">
        <v>0</v>
      </c>
      <c r="C3" s="102"/>
      <c r="D3" s="102"/>
      <c r="E3" s="102"/>
      <c r="F3" s="171" t="s">
        <v>75</v>
      </c>
    </row>
    <row r="4" spans="1:6" ht="15.75" x14ac:dyDescent="0.25">
      <c r="A4" s="166"/>
      <c r="B4" s="98" t="s">
        <v>1</v>
      </c>
      <c r="C4" s="103"/>
      <c r="D4" s="103"/>
      <c r="E4" s="103"/>
      <c r="F4" s="171"/>
    </row>
    <row r="5" spans="1:6" ht="15.75" x14ac:dyDescent="0.25">
      <c r="A5" s="166"/>
      <c r="B5" s="97" t="s">
        <v>34</v>
      </c>
      <c r="C5" s="102"/>
      <c r="D5" s="102"/>
      <c r="E5" s="102"/>
      <c r="F5" s="171"/>
    </row>
    <row r="6" spans="1:6" ht="15.75" x14ac:dyDescent="0.25">
      <c r="A6" s="166"/>
      <c r="B6" s="98" t="s">
        <v>54</v>
      </c>
      <c r="C6" s="103"/>
      <c r="D6" s="103"/>
      <c r="E6" s="103"/>
      <c r="F6" s="171"/>
    </row>
    <row r="7" spans="1:6" ht="15.75" x14ac:dyDescent="0.25">
      <c r="A7" s="167"/>
      <c r="B7" s="99" t="s">
        <v>61</v>
      </c>
      <c r="C7" s="104"/>
      <c r="D7" s="104"/>
      <c r="E7" s="104"/>
      <c r="F7" s="172"/>
    </row>
    <row r="8" spans="1:6" ht="15.75" x14ac:dyDescent="0.25">
      <c r="A8" s="165" t="s">
        <v>62</v>
      </c>
      <c r="B8" s="96" t="s">
        <v>72</v>
      </c>
      <c r="C8" s="101"/>
      <c r="D8" s="101"/>
      <c r="E8" s="101"/>
      <c r="F8" s="91" t="s">
        <v>68</v>
      </c>
    </row>
    <row r="9" spans="1:6" ht="15.75" x14ac:dyDescent="0.25">
      <c r="A9" s="166"/>
      <c r="B9" s="97" t="s">
        <v>70</v>
      </c>
      <c r="C9" s="102"/>
      <c r="D9" s="102"/>
      <c r="E9" s="102"/>
      <c r="F9" s="92" t="s">
        <v>69</v>
      </c>
    </row>
    <row r="10" spans="1:6" ht="15.75" x14ac:dyDescent="0.25">
      <c r="A10" s="167"/>
      <c r="B10" s="100" t="s">
        <v>71</v>
      </c>
      <c r="C10" s="105"/>
      <c r="D10" s="105"/>
      <c r="E10" s="105"/>
      <c r="F10" s="93" t="s">
        <v>82</v>
      </c>
    </row>
    <row r="11" spans="1:6" ht="30" x14ac:dyDescent="0.25">
      <c r="A11" s="161" t="s">
        <v>73</v>
      </c>
      <c r="B11" s="162"/>
      <c r="C11" s="106"/>
      <c r="D11" s="106"/>
      <c r="E11" s="106"/>
      <c r="F11" s="94" t="s">
        <v>74</v>
      </c>
    </row>
    <row r="12" spans="1:6" ht="46.5" customHeight="1" x14ac:dyDescent="0.25">
      <c r="A12" s="163" t="s">
        <v>63</v>
      </c>
      <c r="B12" s="164"/>
      <c r="C12" s="107"/>
      <c r="D12" s="107"/>
      <c r="E12" s="107"/>
      <c r="F12" s="95" t="s">
        <v>83</v>
      </c>
    </row>
    <row r="13" spans="1:6" ht="15.75" x14ac:dyDescent="0.25">
      <c r="A13" s="161" t="s">
        <v>76</v>
      </c>
      <c r="B13" s="162"/>
      <c r="C13" s="108"/>
      <c r="D13" s="108"/>
      <c r="E13" s="108"/>
      <c r="F13" s="94" t="s">
        <v>77</v>
      </c>
    </row>
    <row r="14" spans="1:6" ht="15.75" x14ac:dyDescent="0.25">
      <c r="A14" s="165" t="s">
        <v>78</v>
      </c>
      <c r="B14" s="96" t="s">
        <v>79</v>
      </c>
      <c r="C14" s="101"/>
      <c r="D14" s="101"/>
      <c r="E14" s="101"/>
      <c r="F14" s="168" t="s">
        <v>84</v>
      </c>
    </row>
    <row r="15" spans="1:6" ht="15.75" x14ac:dyDescent="0.25">
      <c r="A15" s="166"/>
      <c r="B15" s="97" t="s">
        <v>80</v>
      </c>
      <c r="C15" s="102"/>
      <c r="D15" s="102"/>
      <c r="E15" s="102"/>
      <c r="F15" s="169"/>
    </row>
    <row r="16" spans="1:6" ht="15.75" x14ac:dyDescent="0.25">
      <c r="A16" s="167"/>
      <c r="B16" s="100" t="s">
        <v>81</v>
      </c>
      <c r="C16" s="105"/>
      <c r="D16" s="105"/>
      <c r="E16" s="105"/>
      <c r="F16" s="170"/>
    </row>
  </sheetData>
  <mergeCells count="9">
    <mergeCell ref="F3:F7"/>
    <mergeCell ref="A1:B1"/>
    <mergeCell ref="A2:A7"/>
    <mergeCell ref="A8:A10"/>
    <mergeCell ref="A11:B11"/>
    <mergeCell ref="A12:B12"/>
    <mergeCell ref="A13:B13"/>
    <mergeCell ref="A14:A16"/>
    <mergeCell ref="F14:F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9CCC-FB14-4E90-95C7-ADF811BBFBB5}">
  <dimension ref="A1:D8"/>
  <sheetViews>
    <sheetView workbookViewId="0">
      <selection sqref="A1:D1048576"/>
    </sheetView>
  </sheetViews>
  <sheetFormatPr baseColWidth="10" defaultRowHeight="15" x14ac:dyDescent="0.25"/>
  <cols>
    <col min="1" max="1" width="28" customWidth="1"/>
    <col min="2" max="4" width="19.7109375" customWidth="1"/>
  </cols>
  <sheetData>
    <row r="1" spans="1:4" ht="36" x14ac:dyDescent="0.25">
      <c r="A1" s="89" t="s">
        <v>88</v>
      </c>
      <c r="B1" s="89" t="s">
        <v>57</v>
      </c>
      <c r="C1" s="89" t="s">
        <v>58</v>
      </c>
      <c r="D1" s="89" t="s">
        <v>59</v>
      </c>
    </row>
    <row r="2" spans="1:4" ht="21.95" customHeight="1" x14ac:dyDescent="0.25">
      <c r="A2" s="109" t="s">
        <v>85</v>
      </c>
      <c r="B2" s="110"/>
      <c r="C2" s="110"/>
      <c r="D2" s="110"/>
    </row>
    <row r="3" spans="1:4" ht="44.1" customHeight="1" x14ac:dyDescent="0.25">
      <c r="A3" s="111" t="s">
        <v>90</v>
      </c>
      <c r="B3" s="112"/>
      <c r="C3" s="112"/>
      <c r="D3" s="112"/>
    </row>
    <row r="4" spans="1:4" ht="21.95" customHeight="1" x14ac:dyDescent="0.25">
      <c r="A4" s="109" t="s">
        <v>86</v>
      </c>
      <c r="B4" s="110"/>
      <c r="C4" s="110"/>
      <c r="D4" s="110"/>
    </row>
    <row r="5" spans="1:4" ht="44.1" customHeight="1" x14ac:dyDescent="0.25">
      <c r="A5" s="111" t="s">
        <v>89</v>
      </c>
      <c r="B5" s="111"/>
      <c r="C5" s="111"/>
      <c r="D5" s="111"/>
    </row>
    <row r="6" spans="1:4" ht="44.1" customHeight="1" x14ac:dyDescent="0.25">
      <c r="A6" s="109" t="s">
        <v>87</v>
      </c>
      <c r="B6" s="110"/>
      <c r="C6" s="110"/>
      <c r="D6" s="110"/>
    </row>
    <row r="7" spans="1:4" ht="21.75" customHeight="1" x14ac:dyDescent="0.25">
      <c r="A7" s="111" t="s">
        <v>96</v>
      </c>
      <c r="B7" s="111"/>
      <c r="C7" s="111"/>
      <c r="D7" s="111"/>
    </row>
    <row r="8" spans="1:4" ht="21.95" customHeight="1" x14ac:dyDescent="0.25">
      <c r="A8" s="109" t="s">
        <v>97</v>
      </c>
      <c r="B8" s="110"/>
      <c r="C8" s="110"/>
      <c r="D8" s="1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BCF6-F5D8-4C52-B5DD-0C59CB861BDD}">
  <dimension ref="A1:E6"/>
  <sheetViews>
    <sheetView workbookViewId="0">
      <selection activeCell="E21" sqref="E21"/>
    </sheetView>
  </sheetViews>
  <sheetFormatPr baseColWidth="10" defaultRowHeight="15" x14ac:dyDescent="0.25"/>
  <cols>
    <col min="1" max="1" width="21.5703125" customWidth="1"/>
    <col min="2" max="5" width="19.7109375" customWidth="1"/>
  </cols>
  <sheetData>
    <row r="1" spans="1:5" ht="18" x14ac:dyDescent="0.25">
      <c r="A1" s="89" t="s">
        <v>91</v>
      </c>
      <c r="B1" s="89" t="s">
        <v>92</v>
      </c>
      <c r="C1" s="89" t="s">
        <v>57</v>
      </c>
      <c r="D1" s="89" t="s">
        <v>58</v>
      </c>
      <c r="E1" s="89" t="s">
        <v>59</v>
      </c>
    </row>
    <row r="2" spans="1:5" ht="27" customHeight="1" x14ac:dyDescent="0.25">
      <c r="A2" s="109" t="s">
        <v>93</v>
      </c>
      <c r="B2" s="110">
        <v>0.4</v>
      </c>
      <c r="C2" s="110"/>
      <c r="D2" s="110"/>
      <c r="E2" s="110"/>
    </row>
    <row r="3" spans="1:5" ht="44.25" customHeight="1" x14ac:dyDescent="0.25">
      <c r="A3" s="111" t="s">
        <v>64</v>
      </c>
      <c r="B3" s="112">
        <v>0.3</v>
      </c>
      <c r="C3" s="112"/>
      <c r="D3" s="112"/>
      <c r="E3" s="112"/>
    </row>
    <row r="4" spans="1:5" ht="27" customHeight="1" x14ac:dyDescent="0.25">
      <c r="A4" s="109" t="s">
        <v>88</v>
      </c>
      <c r="B4" s="110">
        <v>0.15</v>
      </c>
      <c r="C4" s="110"/>
      <c r="D4" s="110"/>
      <c r="E4" s="110"/>
    </row>
    <row r="5" spans="1:5" ht="57.75" customHeight="1" x14ac:dyDescent="0.25">
      <c r="A5" s="111" t="s">
        <v>95</v>
      </c>
      <c r="B5" s="111">
        <v>0.15</v>
      </c>
      <c r="C5" s="111"/>
      <c r="D5" s="111"/>
      <c r="E5" s="111"/>
    </row>
    <row r="6" spans="1:5" ht="27" customHeight="1" x14ac:dyDescent="0.25">
      <c r="A6" s="109" t="s">
        <v>94</v>
      </c>
      <c r="B6" s="110">
        <f>SUM(B2:B5)</f>
        <v>1</v>
      </c>
      <c r="C6" s="110"/>
      <c r="D6" s="110"/>
      <c r="E6" s="1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Fournisseurs</vt:lpstr>
      <vt:lpstr>BUDGET GAZ</vt:lpstr>
      <vt:lpstr>Budget ELECTRICITE</vt:lpstr>
      <vt:lpstr>Clauses du contrat</vt:lpstr>
      <vt:lpstr>Services</vt:lpstr>
      <vt:lpstr>Scoring</vt:lpstr>
    </vt:vector>
  </TitlesOfParts>
  <Company>DYNEFF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Besnard, Donatien</dc:creator>
  <cp:lastModifiedBy>Besnard, Donatien</cp:lastModifiedBy>
  <dcterms:created xsi:type="dcterms:W3CDTF">2026-07-31T09:38:16Z</dcterms:created>
  <dcterms:modified xsi:type="dcterms:W3CDTF">2026-09-14T08:03:02Z</dcterms:modified>
</cp:coreProperties>
</file>